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0" yWindow="135" windowWidth="17820" windowHeight="6675"/>
  </bookViews>
  <sheets>
    <sheet name="Отчет" sheetId="1" r:id="rId1"/>
  </sheets>
  <definedNames>
    <definedName name="_xlnm.Print_Titles" localSheetId="0">Отчет!$3:$6</definedName>
    <definedName name="_xlnm.Print_Area" localSheetId="0">Отчет!$A$1:$R$37</definedName>
  </definedNames>
  <calcPr calcId="162913"/>
</workbook>
</file>

<file path=xl/calcChain.xml><?xml version="1.0" encoding="utf-8"?>
<calcChain xmlns="http://schemas.openxmlformats.org/spreadsheetml/2006/main">
  <c r="F26" i="1" l="1"/>
  <c r="G26" i="1"/>
  <c r="H26" i="1"/>
  <c r="E26" i="1"/>
  <c r="I25" i="1"/>
  <c r="I24" i="1"/>
  <c r="F17" i="1" l="1"/>
  <c r="G17" i="1"/>
  <c r="H17" i="1"/>
  <c r="E17" i="1"/>
  <c r="F16" i="1"/>
  <c r="G16" i="1"/>
  <c r="H16" i="1"/>
  <c r="E16" i="1"/>
  <c r="I16" i="1"/>
  <c r="I17" i="1"/>
  <c r="I15" i="1"/>
  <c r="F15" i="1"/>
  <c r="G15" i="1"/>
  <c r="H15" i="1"/>
  <c r="E15" i="1"/>
  <c r="I20" i="1"/>
  <c r="F20" i="1"/>
  <c r="G20" i="1"/>
  <c r="H20" i="1"/>
  <c r="E20" i="1"/>
  <c r="I26" i="1" l="1"/>
  <c r="F21" i="1"/>
  <c r="G21" i="1"/>
  <c r="H21" i="1"/>
  <c r="I21" i="1" s="1"/>
  <c r="E21" i="1"/>
  <c r="I18" i="1"/>
  <c r="I19" i="1"/>
  <c r="I22" i="1"/>
  <c r="I23" i="1"/>
  <c r="I14" i="1"/>
  <c r="I9" i="1"/>
  <c r="I8" i="1"/>
  <c r="F27" i="1"/>
  <c r="H27" i="1" l="1"/>
  <c r="I27" i="1" s="1"/>
  <c r="H28" i="1"/>
  <c r="H29" i="1"/>
  <c r="O14" i="1" l="1"/>
  <c r="G27" i="1" l="1"/>
  <c r="F28" i="1"/>
  <c r="G28" i="1"/>
  <c r="E28" i="1"/>
  <c r="E27" i="1"/>
  <c r="O8" i="1"/>
  <c r="F29" i="1" l="1"/>
  <c r="I29" i="1" s="1"/>
  <c r="I28" i="1"/>
  <c r="G29" i="1"/>
  <c r="E29" i="1"/>
  <c r="O18" i="1"/>
  <c r="O12" i="1"/>
  <c r="O11" i="1"/>
  <c r="O10" i="1"/>
</calcChain>
</file>

<file path=xl/sharedStrings.xml><?xml version="1.0" encoding="utf-8"?>
<sst xmlns="http://schemas.openxmlformats.org/spreadsheetml/2006/main" count="93" uniqueCount="68">
  <si>
    <t>план</t>
  </si>
  <si>
    <t xml:space="preserve">факт </t>
  </si>
  <si>
    <t>Значение индикатора</t>
  </si>
  <si>
    <t xml:space="preserve"> N п/п</t>
  </si>
  <si>
    <t>предыдущий год</t>
  </si>
  <si>
    <t xml:space="preserve"> текущий год</t>
  </si>
  <si>
    <t>Наименование индикатора, единица измерения</t>
  </si>
  <si>
    <t xml:space="preserve">план на следующий год  </t>
  </si>
  <si>
    <t xml:space="preserve">процент выполнения </t>
  </si>
  <si>
    <t>Наименование подпрограммы (раздела, мероприятия)</t>
  </si>
  <si>
    <t>Примечания</t>
  </si>
  <si>
    <t>Источник финансирования (в том числе бюджет Российской Федерации, бюджет Республики Татарстан, местный бюджет, внебюджетные источники)</t>
  </si>
  <si>
    <t>Плановые объемы финансирования на отчетный год &lt;*&gt;, тыс. рублей</t>
  </si>
  <si>
    <t>Объемы финансирования на отчетный год, в соответствии с лимитами бюджетных обязательств и средствами из внебюджетных источников &lt;**&gt;, тыс. рублей</t>
  </si>
  <si>
    <t>Процент исполнения</t>
  </si>
  <si>
    <t>Исполнено с начала года &lt;***&gt;, тыс. рублей</t>
  </si>
  <si>
    <t>бюджет Российской Федерации</t>
  </si>
  <si>
    <t>бюджет Республики Татарстан</t>
  </si>
  <si>
    <t>Итого по программе Обеспечение качественным жильем и услугами жилищно-коммунального хозяйства населения Республики Татарстан на 2014-2020 годы</t>
  </si>
  <si>
    <t>2</t>
  </si>
  <si>
    <t xml:space="preserve">бюджет Российской Федерации </t>
  </si>
  <si>
    <t>примечание</t>
  </si>
  <si>
    <t xml:space="preserve"> &lt;*&gt;  в части бюджетных средств - в соответствии с законом (решением) о бюджете на соответствующий финансовый год, в части внебюджетных средств - в соответствии с нормативным правовым  актом об утверждении программы;</t>
  </si>
  <si>
    <t xml:space="preserve"> &lt;**&gt;  в части бюджетных средств - в соответствии с лимитами, доведенными уведомлениями о лимитах (справками об изменении лимитов) бюджетных обязательств, в части внебюджетных средств   - в соответствии с нормативным правовым актом об утверждении программы;</t>
  </si>
  <si>
    <t>факт (оценка)</t>
  </si>
  <si>
    <t>Реализация комплексных проектов благоустройства муниципальных образований</t>
  </si>
  <si>
    <t>-</t>
  </si>
  <si>
    <t>Площадь благоустроенных общественных территорий, приходящаяся на одного жителя  Республики Татарстан, кв.метров/человека</t>
  </si>
  <si>
    <t>КБК</t>
  </si>
  <si>
    <t>0503 3500014160 200</t>
  </si>
  <si>
    <t>0503 3500014160 400</t>
  </si>
  <si>
    <t>0503 3500014170</t>
  </si>
  <si>
    <t>0503 350F255550</t>
  </si>
  <si>
    <t>Среднее значение индекса качества городской среды, усл.единица</t>
  </si>
  <si>
    <t>Количество городов с благоприятной городской средой, единиц</t>
  </si>
  <si>
    <t>Реализованы мероприятия по благоустройству, предусмотренные государственной программой «Формирование комфортной городской среды на территории Республики Татарстан» (количество обустроенных общественных пространств), не менее ед. накопительным итогом с 2019 года</t>
  </si>
  <si>
    <t>Количество реализованных проектов создания комфортной городской среды в малых городах и исторических поселениях – победителей Всероссийского конкурса лучших проектов создания комфортной городской среды, единиц</t>
  </si>
  <si>
    <t>Отчет о реализации государственной программы "Формирование современной городской среды на территории Республики Татарстан" 
по итогам  2019 года</t>
  </si>
  <si>
    <t>0503 350F254240</t>
  </si>
  <si>
    <t>Реализация мероприятий федерального проекта «Формирование комфортной городской среды» (формирование современной городской среды), в том числе:</t>
  </si>
  <si>
    <t>1.1.</t>
  </si>
  <si>
    <t>Синхронизация выполняемых мероприятий по благоустройству с мероприятиями иных национальных и федеральных проектов</t>
  </si>
  <si>
    <t>Формирование перечня городов, в которых приоритетное финансирование   мероприятий, направленных на повышение качества городской среды, будет осуществляться в комплексе с мероприятиями иных национальных и федеральных проектов</t>
  </si>
  <si>
    <t>Обсуждение конкретных проектов создания комфортной городской среды</t>
  </si>
  <si>
    <t>Проведение рейтингового голосования граждан, на территории проживания которых реализуются проекты по созданию комфортной городской среды, в ходе которого жители определяют приоритетные объекты для благоустройства</t>
  </si>
  <si>
    <t>Реализация проектов победителей Всероссийского конкурса лучших проектов создания комфортной городской среды  в малых городах и исторических поселениях</t>
  </si>
  <si>
    <t>Выполнение работ по благоустройству  общественных территорий муниципальных образований Республики Татарстан (формирование современной городской среды)</t>
  </si>
  <si>
    <t>Реализация проектов создания комфортной городской среды в малых городах и исторических поселениях Республики Татарстан за счет целевой дотации из федерального бюджета, предоставленной в 2018 году</t>
  </si>
  <si>
    <t>115</t>
  </si>
  <si>
    <t>1.2.</t>
  </si>
  <si>
    <t>1.3.</t>
  </si>
  <si>
    <t>1.4.</t>
  </si>
  <si>
    <t>1.5.</t>
  </si>
  <si>
    <t>1.6.</t>
  </si>
  <si>
    <t>2.</t>
  </si>
  <si>
    <t>3.</t>
  </si>
  <si>
    <t>3,13</t>
  </si>
  <si>
    <t xml:space="preserve">Итого по Государственной программе "Формирование современной городской среды на территории Республики Татарстан" </t>
  </si>
  <si>
    <t>Перечислено на счет заказчика, тыс.рублей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</si>
  <si>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</si>
  <si>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годовой</t>
  </si>
  <si>
    <t>годовой (оценка)</t>
  </si>
  <si>
    <t>&lt;***&gt;  кассовые расходы на реализацию мероприятий государственной программы</t>
  </si>
  <si>
    <t>Всего</t>
  </si>
  <si>
    <t>Итого по разделу 1</t>
  </si>
  <si>
    <t>Итого по разделу 2</t>
  </si>
  <si>
    <t>Итого по разделу 3</t>
  </si>
  <si>
    <t>Итого по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</si>
</sst>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9" fillId="0" borderId="10" xfId="0" applyFont="1" applyFill="1" applyBorder="1" applyAlignment="1">
      <alignment horizontal="right" vertical="top" wrapText="1"/>
    </xf>
    <xf numFmtId="4" fontId="19" fillId="0" borderId="10" xfId="0" applyNumberFormat="1" applyFont="1" applyFill="1" applyBorder="1" applyAlignment="1">
      <alignment horizontal="right" vertical="top" wrapText="1"/>
    </xf>
    <xf numFmtId="49" fontId="19" fillId="0" borderId="10" xfId="0" applyNumberFormat="1" applyFont="1" applyFill="1" applyBorder="1" applyAlignment="1">
      <alignment vertical="top" wrapText="1"/>
    </xf>
    <xf numFmtId="0" fontId="20" fillId="0" borderId="0" xfId="0" applyFont="1" applyFill="1" applyAlignment="1">
      <alignment horizontal="right" vertical="top"/>
    </xf>
    <xf numFmtId="49" fontId="21" fillId="0" borderId="10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top"/>
    </xf>
    <xf numFmtId="0" fontId="19" fillId="0" borderId="10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right" vertical="top"/>
    </xf>
    <xf numFmtId="164" fontId="19" fillId="0" borderId="10" xfId="42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9" fontId="19" fillId="0" borderId="10" xfId="42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164" fontId="21" fillId="0" borderId="10" xfId="42" applyNumberFormat="1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left" vertical="top"/>
    </xf>
    <xf numFmtId="4" fontId="20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21" fillId="24" borderId="10" xfId="0" applyFont="1" applyFill="1" applyBorder="1" applyAlignment="1">
      <alignment horizontal="left" vertical="top" wrapText="1"/>
    </xf>
    <xf numFmtId="4" fontId="21" fillId="24" borderId="10" xfId="0" applyNumberFormat="1" applyFont="1" applyFill="1" applyBorder="1" applyAlignment="1">
      <alignment horizontal="right" vertical="top" wrapText="1"/>
    </xf>
    <xf numFmtId="164" fontId="19" fillId="24" borderId="10" xfId="42" applyNumberFormat="1" applyFont="1" applyFill="1" applyBorder="1" applyAlignment="1">
      <alignment horizontal="center" vertical="top" wrapText="1"/>
    </xf>
    <xf numFmtId="0" fontId="19" fillId="24" borderId="14" xfId="0" applyFont="1" applyFill="1" applyBorder="1" applyAlignment="1">
      <alignment horizontal="center" vertical="top" wrapText="1"/>
    </xf>
    <xf numFmtId="0" fontId="19" fillId="24" borderId="15" xfId="0" applyFont="1" applyFill="1" applyBorder="1" applyAlignment="1">
      <alignment horizontal="center" vertical="top" wrapText="1"/>
    </xf>
    <xf numFmtId="0" fontId="19" fillId="24" borderId="16" xfId="0" applyFont="1" applyFill="1" applyBorder="1" applyAlignment="1">
      <alignment horizontal="center" vertical="top" wrapText="1"/>
    </xf>
    <xf numFmtId="0" fontId="19" fillId="24" borderId="17" xfId="0" applyFont="1" applyFill="1" applyBorder="1" applyAlignment="1">
      <alignment horizontal="center" vertical="top" wrapText="1"/>
    </xf>
    <xf numFmtId="0" fontId="19" fillId="24" borderId="0" xfId="0" applyFont="1" applyFill="1" applyBorder="1" applyAlignment="1">
      <alignment horizontal="center" vertical="top" wrapText="1"/>
    </xf>
    <xf numFmtId="0" fontId="19" fillId="24" borderId="18" xfId="0" applyFont="1" applyFill="1" applyBorder="1" applyAlignment="1">
      <alignment horizontal="center" vertical="top" wrapText="1"/>
    </xf>
    <xf numFmtId="0" fontId="19" fillId="24" borderId="19" xfId="0" applyFont="1" applyFill="1" applyBorder="1" applyAlignment="1">
      <alignment horizontal="center" vertical="top" wrapText="1"/>
    </xf>
    <xf numFmtId="0" fontId="19" fillId="24" borderId="20" xfId="0" applyFont="1" applyFill="1" applyBorder="1" applyAlignment="1">
      <alignment horizontal="center" vertical="top" wrapText="1"/>
    </xf>
    <xf numFmtId="0" fontId="19" fillId="24" borderId="21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9" fontId="19" fillId="0" borderId="10" xfId="42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left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center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0" fontId="21" fillId="24" borderId="11" xfId="0" applyNumberFormat="1" applyFont="1" applyFill="1" applyBorder="1" applyAlignment="1">
      <alignment horizontal="center" vertical="top" wrapText="1"/>
    </xf>
    <xf numFmtId="0" fontId="21" fillId="24" borderId="12" xfId="0" applyNumberFormat="1" applyFont="1" applyFill="1" applyBorder="1" applyAlignment="1">
      <alignment horizontal="center" vertical="top" wrapText="1"/>
    </xf>
    <xf numFmtId="0" fontId="21" fillId="24" borderId="13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top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34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J33" sqref="J33"/>
    </sheetView>
  </sheetViews>
  <sheetFormatPr defaultColWidth="9.140625" defaultRowHeight="15.75" x14ac:dyDescent="0.25"/>
  <cols>
    <col min="1" max="1" width="8.42578125" style="28" customWidth="1"/>
    <col min="2" max="2" width="68.85546875" style="12" customWidth="1"/>
    <col min="3" max="3" width="22.5703125" style="12" customWidth="1"/>
    <col min="4" max="4" width="28.28515625" style="12" customWidth="1"/>
    <col min="5" max="5" width="17.5703125" style="12" customWidth="1"/>
    <col min="6" max="6" width="23.5703125" style="12" customWidth="1"/>
    <col min="7" max="8" width="17" style="12" customWidth="1"/>
    <col min="9" max="9" width="12.28515625" style="12" customWidth="1"/>
    <col min="10" max="10" width="45" style="12" customWidth="1"/>
    <col min="11" max="11" width="11.140625" style="4" customWidth="1"/>
    <col min="12" max="12" width="9.140625" style="4" customWidth="1"/>
    <col min="13" max="13" width="9.5703125" style="4" customWidth="1"/>
    <col min="14" max="14" width="10.42578125" style="4" customWidth="1"/>
    <col min="15" max="15" width="13.85546875" style="4" customWidth="1"/>
    <col min="16" max="16" width="10" style="4" customWidth="1"/>
    <col min="17" max="17" width="18" style="12" hidden="1" customWidth="1"/>
    <col min="18" max="18" width="13.42578125" style="14" customWidth="1"/>
    <col min="19" max="19" width="9.140625" style="13"/>
    <col min="20" max="20" width="10.42578125" style="13" bestFit="1" customWidth="1"/>
    <col min="21" max="16384" width="9.140625" style="13"/>
  </cols>
  <sheetData>
    <row r="1" spans="1:18" ht="15" customHeight="1" x14ac:dyDescent="0.25">
      <c r="A1" s="61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1"/>
      <c r="Q1" s="62"/>
    </row>
    <row r="2" spans="1:18" ht="42.7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15" customFormat="1" ht="27" customHeight="1" x14ac:dyDescent="0.25">
      <c r="A3" s="44" t="s">
        <v>3</v>
      </c>
      <c r="B3" s="44" t="s">
        <v>9</v>
      </c>
      <c r="C3" s="44" t="s">
        <v>28</v>
      </c>
      <c r="D3" s="44" t="s">
        <v>11</v>
      </c>
      <c r="E3" s="44" t="s">
        <v>12</v>
      </c>
      <c r="F3" s="44" t="s">
        <v>13</v>
      </c>
      <c r="G3" s="44" t="s">
        <v>58</v>
      </c>
      <c r="H3" s="44" t="s">
        <v>15</v>
      </c>
      <c r="I3" s="44" t="s">
        <v>14</v>
      </c>
      <c r="J3" s="44" t="s">
        <v>6</v>
      </c>
      <c r="K3" s="44" t="s">
        <v>2</v>
      </c>
      <c r="L3" s="44"/>
      <c r="M3" s="44"/>
      <c r="N3" s="44"/>
      <c r="O3" s="44"/>
      <c r="P3" s="44"/>
      <c r="Q3" s="44" t="s">
        <v>10</v>
      </c>
      <c r="R3" s="44" t="s">
        <v>21</v>
      </c>
    </row>
    <row r="4" spans="1:18" s="15" customFormat="1" ht="37.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 t="s">
        <v>4</v>
      </c>
      <c r="L4" s="44"/>
      <c r="M4" s="44" t="s">
        <v>5</v>
      </c>
      <c r="N4" s="44"/>
      <c r="O4" s="44" t="s">
        <v>8</v>
      </c>
      <c r="P4" s="44" t="s">
        <v>7</v>
      </c>
      <c r="Q4" s="44"/>
      <c r="R4" s="44"/>
    </row>
    <row r="5" spans="1:18" s="15" customFormat="1" ht="103.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10" t="s">
        <v>0</v>
      </c>
      <c r="L5" s="10" t="s">
        <v>1</v>
      </c>
      <c r="M5" s="10" t="s">
        <v>0</v>
      </c>
      <c r="N5" s="10" t="s">
        <v>24</v>
      </c>
      <c r="O5" s="44"/>
      <c r="P5" s="44"/>
      <c r="Q5" s="44"/>
      <c r="R5" s="44"/>
    </row>
    <row r="6" spans="1:18" s="18" customFormat="1" x14ac:dyDescent="0.25">
      <c r="A6" s="7">
        <v>1</v>
      </c>
      <c r="B6" s="8" t="s">
        <v>19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16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17">
        <v>15</v>
      </c>
      <c r="R6" s="16">
        <v>17</v>
      </c>
    </row>
    <row r="7" spans="1:18" s="18" customFormat="1" ht="56.25" customHeight="1" x14ac:dyDescent="0.25">
      <c r="A7" s="7">
        <v>1</v>
      </c>
      <c r="B7" s="9" t="s">
        <v>39</v>
      </c>
      <c r="C7" s="7"/>
      <c r="D7" s="7"/>
      <c r="E7" s="7"/>
      <c r="F7" s="7"/>
      <c r="G7" s="7"/>
      <c r="H7" s="7"/>
      <c r="I7" s="7"/>
      <c r="J7" s="7"/>
      <c r="K7" s="19"/>
      <c r="L7" s="1"/>
      <c r="M7" s="1"/>
      <c r="N7" s="1"/>
      <c r="O7" s="1"/>
      <c r="P7" s="1"/>
      <c r="Q7" s="17"/>
      <c r="R7" s="16"/>
    </row>
    <row r="8" spans="1:18" s="18" customFormat="1" ht="69" customHeight="1" x14ac:dyDescent="0.25">
      <c r="A8" s="46" t="s">
        <v>40</v>
      </c>
      <c r="B8" s="42" t="s">
        <v>25</v>
      </c>
      <c r="C8" s="41" t="s">
        <v>32</v>
      </c>
      <c r="D8" s="9" t="s">
        <v>17</v>
      </c>
      <c r="E8" s="2">
        <v>298663.98</v>
      </c>
      <c r="F8" s="2">
        <v>329047.20699999999</v>
      </c>
      <c r="G8" s="2">
        <v>329047.20699999999</v>
      </c>
      <c r="H8" s="2">
        <v>315937.20899999997</v>
      </c>
      <c r="I8" s="20">
        <f>H8/F8</f>
        <v>0.96015769858821498</v>
      </c>
      <c r="J8" s="42" t="s">
        <v>35</v>
      </c>
      <c r="K8" s="41">
        <v>58</v>
      </c>
      <c r="L8" s="41">
        <v>58</v>
      </c>
      <c r="M8" s="41">
        <v>54</v>
      </c>
      <c r="N8" s="41">
        <v>54</v>
      </c>
      <c r="O8" s="43">
        <f t="shared" ref="O8" si="0">N8/M8</f>
        <v>1</v>
      </c>
      <c r="P8" s="41" t="s">
        <v>48</v>
      </c>
      <c r="Q8" s="41"/>
      <c r="R8" s="41" t="s">
        <v>60</v>
      </c>
    </row>
    <row r="9" spans="1:18" s="18" customFormat="1" ht="61.5" customHeight="1" x14ac:dyDescent="0.25">
      <c r="A9" s="47"/>
      <c r="B9" s="42"/>
      <c r="C9" s="41"/>
      <c r="D9" s="9" t="s">
        <v>16</v>
      </c>
      <c r="E9" s="2">
        <v>1273251.7</v>
      </c>
      <c r="F9" s="2">
        <v>1402780.2</v>
      </c>
      <c r="G9" s="2">
        <v>1402780.2</v>
      </c>
      <c r="H9" s="2">
        <v>1346890.2109999999</v>
      </c>
      <c r="I9" s="20">
        <f>H9/F9</f>
        <v>0.96015770040096082</v>
      </c>
      <c r="J9" s="42"/>
      <c r="K9" s="41"/>
      <c r="L9" s="41"/>
      <c r="M9" s="41"/>
      <c r="N9" s="41"/>
      <c r="O9" s="43"/>
      <c r="P9" s="41"/>
      <c r="Q9" s="41"/>
      <c r="R9" s="41"/>
    </row>
    <row r="10" spans="1:18" s="18" customFormat="1" ht="42" customHeight="1" x14ac:dyDescent="0.25">
      <c r="A10" s="7" t="s">
        <v>49</v>
      </c>
      <c r="B10" s="9" t="s">
        <v>41</v>
      </c>
      <c r="C10" s="7"/>
      <c r="D10" s="7"/>
      <c r="E10" s="7"/>
      <c r="F10" s="7"/>
      <c r="G10" s="7"/>
      <c r="H10" s="7"/>
      <c r="I10" s="7"/>
      <c r="J10" s="21" t="s">
        <v>33</v>
      </c>
      <c r="K10" s="7" t="s">
        <v>26</v>
      </c>
      <c r="L10" s="7" t="s">
        <v>26</v>
      </c>
      <c r="M10" s="7">
        <v>2</v>
      </c>
      <c r="N10" s="7">
        <v>2</v>
      </c>
      <c r="O10" s="22">
        <f>N10/M10</f>
        <v>1</v>
      </c>
      <c r="P10" s="7">
        <v>5</v>
      </c>
      <c r="Q10" s="17"/>
      <c r="R10" s="23" t="s">
        <v>61</v>
      </c>
    </row>
    <row r="11" spans="1:18" s="18" customFormat="1" ht="64.5" customHeight="1" x14ac:dyDescent="0.25">
      <c r="A11" s="7" t="s">
        <v>50</v>
      </c>
      <c r="B11" s="9" t="s">
        <v>42</v>
      </c>
      <c r="C11" s="7"/>
      <c r="D11" s="7"/>
      <c r="E11" s="7"/>
      <c r="F11" s="7"/>
      <c r="G11" s="7"/>
      <c r="H11" s="7"/>
      <c r="I11" s="7"/>
      <c r="J11" s="21" t="s">
        <v>34</v>
      </c>
      <c r="K11" s="7" t="s">
        <v>26</v>
      </c>
      <c r="L11" s="7" t="s">
        <v>26</v>
      </c>
      <c r="M11" s="7">
        <v>8</v>
      </c>
      <c r="N11" s="7">
        <v>11</v>
      </c>
      <c r="O11" s="22">
        <f>N11/M11</f>
        <v>1.375</v>
      </c>
      <c r="P11" s="7">
        <v>12</v>
      </c>
      <c r="Q11" s="17"/>
      <c r="R11" s="23" t="s">
        <v>61</v>
      </c>
    </row>
    <row r="12" spans="1:18" s="18" customFormat="1" ht="46.5" customHeight="1" x14ac:dyDescent="0.25">
      <c r="A12" s="7" t="s">
        <v>51</v>
      </c>
      <c r="B12" s="9" t="s">
        <v>43</v>
      </c>
      <c r="C12" s="7"/>
      <c r="D12" s="7"/>
      <c r="E12" s="7"/>
      <c r="F12" s="7"/>
      <c r="G12" s="7"/>
      <c r="H12" s="7"/>
      <c r="I12" s="7"/>
      <c r="J12" s="42" t="s">
        <v>59</v>
      </c>
      <c r="K12" s="47">
        <v>5</v>
      </c>
      <c r="L12" s="47">
        <v>5</v>
      </c>
      <c r="M12" s="47">
        <v>9</v>
      </c>
      <c r="N12" s="47">
        <v>10</v>
      </c>
      <c r="O12" s="43">
        <f>N12/M12</f>
        <v>1.1111111111111112</v>
      </c>
      <c r="P12" s="47">
        <v>12</v>
      </c>
      <c r="Q12" s="17"/>
      <c r="R12" s="64" t="s">
        <v>60</v>
      </c>
    </row>
    <row r="13" spans="1:18" s="18" customFormat="1" ht="81" customHeight="1" x14ac:dyDescent="0.25">
      <c r="A13" s="7" t="s">
        <v>52</v>
      </c>
      <c r="B13" s="9" t="s">
        <v>44</v>
      </c>
      <c r="C13" s="7"/>
      <c r="D13" s="7"/>
      <c r="E13" s="7"/>
      <c r="F13" s="7"/>
      <c r="G13" s="7"/>
      <c r="H13" s="7"/>
      <c r="I13" s="7"/>
      <c r="J13" s="42"/>
      <c r="K13" s="47"/>
      <c r="L13" s="47"/>
      <c r="M13" s="47"/>
      <c r="N13" s="47"/>
      <c r="O13" s="43"/>
      <c r="P13" s="47"/>
      <c r="Q13" s="17"/>
      <c r="R13" s="64"/>
    </row>
    <row r="14" spans="1:18" s="18" customFormat="1" ht="104.25" customHeight="1" x14ac:dyDescent="0.25">
      <c r="A14" s="7" t="s">
        <v>53</v>
      </c>
      <c r="B14" s="9" t="s">
        <v>45</v>
      </c>
      <c r="C14" s="8" t="s">
        <v>38</v>
      </c>
      <c r="D14" s="9" t="s">
        <v>16</v>
      </c>
      <c r="E14" s="2">
        <v>60000</v>
      </c>
      <c r="F14" s="2">
        <v>60000</v>
      </c>
      <c r="G14" s="2">
        <v>60000</v>
      </c>
      <c r="H14" s="2">
        <v>57706.351000000002</v>
      </c>
      <c r="I14" s="20">
        <f>H14/F14</f>
        <v>0.96177251666666674</v>
      </c>
      <c r="J14" s="3" t="s">
        <v>36</v>
      </c>
      <c r="K14" s="7" t="s">
        <v>26</v>
      </c>
      <c r="L14" s="7" t="s">
        <v>26</v>
      </c>
      <c r="M14" s="7">
        <v>14</v>
      </c>
      <c r="N14" s="7">
        <v>14</v>
      </c>
      <c r="O14" s="22">
        <f>N14/M14</f>
        <v>1</v>
      </c>
      <c r="P14" s="7">
        <v>15</v>
      </c>
      <c r="Q14" s="17"/>
      <c r="R14" s="16" t="s">
        <v>60</v>
      </c>
    </row>
    <row r="15" spans="1:18" s="18" customFormat="1" ht="32.25" customHeight="1" x14ac:dyDescent="0.25">
      <c r="A15" s="48"/>
      <c r="B15" s="51"/>
      <c r="C15" s="54" t="s">
        <v>64</v>
      </c>
      <c r="D15" s="5" t="s">
        <v>17</v>
      </c>
      <c r="E15" s="6">
        <f>SUM(E8)</f>
        <v>298663.98</v>
      </c>
      <c r="F15" s="6">
        <f t="shared" ref="F15:H15" si="1">SUM(F8)</f>
        <v>329047.20699999999</v>
      </c>
      <c r="G15" s="6">
        <f t="shared" si="1"/>
        <v>329047.20699999999</v>
      </c>
      <c r="H15" s="6">
        <f t="shared" si="1"/>
        <v>315937.20899999997</v>
      </c>
      <c r="I15" s="24">
        <f>H15/F15</f>
        <v>0.96015769858821498</v>
      </c>
      <c r="J15" s="3"/>
      <c r="K15" s="7"/>
      <c r="L15" s="7"/>
      <c r="M15" s="7"/>
      <c r="N15" s="7"/>
      <c r="O15" s="22"/>
      <c r="P15" s="7"/>
      <c r="Q15" s="17"/>
      <c r="R15" s="16"/>
    </row>
    <row r="16" spans="1:18" s="18" customFormat="1" ht="32.25" customHeight="1" x14ac:dyDescent="0.25">
      <c r="A16" s="49"/>
      <c r="B16" s="52"/>
      <c r="C16" s="55"/>
      <c r="D16" s="5" t="s">
        <v>16</v>
      </c>
      <c r="E16" s="6">
        <f>SUM(E9,E14)</f>
        <v>1333251.7</v>
      </c>
      <c r="F16" s="6">
        <f t="shared" ref="F16:H16" si="2">SUM(F9,F14)</f>
        <v>1462780.2</v>
      </c>
      <c r="G16" s="6">
        <f t="shared" si="2"/>
        <v>1462780.2</v>
      </c>
      <c r="H16" s="6">
        <f t="shared" si="2"/>
        <v>1404596.5619999999</v>
      </c>
      <c r="I16" s="24">
        <f t="shared" ref="I16:I17" si="3">H16/F16</f>
        <v>0.96022393658322691</v>
      </c>
      <c r="J16" s="3"/>
      <c r="K16" s="7"/>
      <c r="L16" s="7"/>
      <c r="M16" s="7"/>
      <c r="N16" s="7"/>
      <c r="O16" s="22"/>
      <c r="P16" s="7"/>
      <c r="Q16" s="17"/>
      <c r="R16" s="16"/>
    </row>
    <row r="17" spans="1:18" s="18" customFormat="1" ht="22.5" customHeight="1" x14ac:dyDescent="0.25">
      <c r="A17" s="50"/>
      <c r="B17" s="53"/>
      <c r="C17" s="56"/>
      <c r="D17" s="5" t="s">
        <v>63</v>
      </c>
      <c r="E17" s="6">
        <f>SUM(E15:E16)</f>
        <v>1631915.68</v>
      </c>
      <c r="F17" s="6">
        <f t="shared" ref="F17:H17" si="4">SUM(F15:F16)</f>
        <v>1791827.4069999999</v>
      </c>
      <c r="G17" s="6">
        <f t="shared" si="4"/>
        <v>1791827.4069999999</v>
      </c>
      <c r="H17" s="6">
        <f t="shared" si="4"/>
        <v>1720533.7709999999</v>
      </c>
      <c r="I17" s="24">
        <f t="shared" si="3"/>
        <v>0.96021177278487746</v>
      </c>
      <c r="J17" s="3"/>
      <c r="K17" s="7"/>
      <c r="L17" s="7"/>
      <c r="M17" s="7"/>
      <c r="N17" s="7"/>
      <c r="O17" s="22"/>
      <c r="P17" s="7"/>
      <c r="Q17" s="17"/>
      <c r="R17" s="16"/>
    </row>
    <row r="18" spans="1:18" s="18" customFormat="1" ht="32.25" customHeight="1" x14ac:dyDescent="0.25">
      <c r="A18" s="47" t="s">
        <v>54</v>
      </c>
      <c r="B18" s="42" t="s">
        <v>46</v>
      </c>
      <c r="C18" s="8" t="s">
        <v>29</v>
      </c>
      <c r="D18" s="9" t="s">
        <v>17</v>
      </c>
      <c r="E18" s="2">
        <v>101951.9</v>
      </c>
      <c r="F18" s="2">
        <v>315987.87400000001</v>
      </c>
      <c r="G18" s="2">
        <v>315987.87400000001</v>
      </c>
      <c r="H18" s="2">
        <v>246513.92199999999</v>
      </c>
      <c r="I18" s="20">
        <f t="shared" ref="I18:I29" si="5">H18/F18</f>
        <v>0.78013728463516918</v>
      </c>
      <c r="J18" s="42" t="s">
        <v>27</v>
      </c>
      <c r="K18" s="41">
        <v>2</v>
      </c>
      <c r="L18" s="41">
        <v>2</v>
      </c>
      <c r="M18" s="41">
        <v>2.2000000000000002</v>
      </c>
      <c r="N18" s="41" t="s">
        <v>56</v>
      </c>
      <c r="O18" s="43">
        <f t="shared" ref="O18" si="6">N18/M18</f>
        <v>1.4227272727272726</v>
      </c>
      <c r="P18" s="41">
        <v>2.5</v>
      </c>
      <c r="Q18" s="41"/>
      <c r="R18" s="41" t="s">
        <v>60</v>
      </c>
    </row>
    <row r="19" spans="1:18" s="18" customFormat="1" ht="37.5" customHeight="1" x14ac:dyDescent="0.25">
      <c r="A19" s="47"/>
      <c r="B19" s="42"/>
      <c r="C19" s="8" t="s">
        <v>30</v>
      </c>
      <c r="D19" s="9" t="s">
        <v>17</v>
      </c>
      <c r="E19" s="2">
        <v>1788195.4</v>
      </c>
      <c r="F19" s="2">
        <v>1135340.8970000001</v>
      </c>
      <c r="G19" s="2">
        <v>1135340.8970000001</v>
      </c>
      <c r="H19" s="2">
        <v>945983.67299999995</v>
      </c>
      <c r="I19" s="20">
        <f t="shared" si="5"/>
        <v>0.83321553508699142</v>
      </c>
      <c r="J19" s="42"/>
      <c r="K19" s="41"/>
      <c r="L19" s="41"/>
      <c r="M19" s="41"/>
      <c r="N19" s="41"/>
      <c r="O19" s="43"/>
      <c r="P19" s="41"/>
      <c r="Q19" s="41"/>
      <c r="R19" s="41"/>
    </row>
    <row r="20" spans="1:18" s="18" customFormat="1" ht="37.5" customHeight="1" x14ac:dyDescent="0.25">
      <c r="A20" s="47"/>
      <c r="B20" s="42"/>
      <c r="C20" s="54" t="s">
        <v>65</v>
      </c>
      <c r="D20" s="5" t="s">
        <v>17</v>
      </c>
      <c r="E20" s="6">
        <f>SUM(E18:E19)</f>
        <v>1890147.2999999998</v>
      </c>
      <c r="F20" s="6">
        <f t="shared" ref="F20:H20" si="7">SUM(F18:F19)</f>
        <v>1451328.7710000002</v>
      </c>
      <c r="G20" s="6">
        <f t="shared" si="7"/>
        <v>1451328.7710000002</v>
      </c>
      <c r="H20" s="6">
        <f t="shared" si="7"/>
        <v>1192497.595</v>
      </c>
      <c r="I20" s="24">
        <f t="shared" si="5"/>
        <v>0.82165917111829911</v>
      </c>
      <c r="J20" s="42"/>
      <c r="K20" s="41"/>
      <c r="L20" s="41"/>
      <c r="M20" s="41"/>
      <c r="N20" s="41"/>
      <c r="O20" s="43"/>
      <c r="P20" s="41"/>
      <c r="Q20" s="41"/>
      <c r="R20" s="41"/>
    </row>
    <row r="21" spans="1:18" s="18" customFormat="1" ht="22.5" customHeight="1" x14ac:dyDescent="0.25">
      <c r="A21" s="47"/>
      <c r="B21" s="42"/>
      <c r="C21" s="56"/>
      <c r="D21" s="5" t="s">
        <v>63</v>
      </c>
      <c r="E21" s="6">
        <f>SUM(E18:E19)</f>
        <v>1890147.2999999998</v>
      </c>
      <c r="F21" s="6">
        <f t="shared" ref="F21:H21" si="8">SUM(F18:F19)</f>
        <v>1451328.7710000002</v>
      </c>
      <c r="G21" s="6">
        <f t="shared" si="8"/>
        <v>1451328.7710000002</v>
      </c>
      <c r="H21" s="6">
        <f t="shared" si="8"/>
        <v>1192497.595</v>
      </c>
      <c r="I21" s="24">
        <f t="shared" si="5"/>
        <v>0.82165917111829911</v>
      </c>
      <c r="J21" s="42"/>
      <c r="K21" s="41"/>
      <c r="L21" s="41"/>
      <c r="M21" s="41"/>
      <c r="N21" s="41"/>
      <c r="O21" s="43"/>
      <c r="P21" s="41"/>
      <c r="Q21" s="41"/>
      <c r="R21" s="41"/>
    </row>
    <row r="22" spans="1:18" s="18" customFormat="1" ht="33" customHeight="1" x14ac:dyDescent="0.25">
      <c r="A22" s="47" t="s">
        <v>55</v>
      </c>
      <c r="B22" s="42" t="s">
        <v>47</v>
      </c>
      <c r="C22" s="41" t="s">
        <v>31</v>
      </c>
      <c r="D22" s="9" t="s">
        <v>17</v>
      </c>
      <c r="E22" s="2">
        <v>65925</v>
      </c>
      <c r="F22" s="2">
        <v>65925</v>
      </c>
      <c r="G22" s="2">
        <v>65925</v>
      </c>
      <c r="H22" s="2">
        <v>65606.726999999999</v>
      </c>
      <c r="I22" s="20">
        <f t="shared" si="5"/>
        <v>0.99517219567690551</v>
      </c>
      <c r="J22" s="42"/>
      <c r="K22" s="41"/>
      <c r="L22" s="41"/>
      <c r="M22" s="41"/>
      <c r="N22" s="41"/>
      <c r="O22" s="43"/>
      <c r="P22" s="41"/>
      <c r="Q22" s="41"/>
      <c r="R22" s="41"/>
    </row>
    <row r="23" spans="1:18" s="18" customFormat="1" ht="38.25" customHeight="1" x14ac:dyDescent="0.25">
      <c r="A23" s="47"/>
      <c r="B23" s="42"/>
      <c r="C23" s="41"/>
      <c r="D23" s="9" t="s">
        <v>16</v>
      </c>
      <c r="E23" s="2">
        <v>905000</v>
      </c>
      <c r="F23" s="2">
        <v>905000</v>
      </c>
      <c r="G23" s="2">
        <v>905000</v>
      </c>
      <c r="H23" s="2">
        <v>872694.95400000003</v>
      </c>
      <c r="I23" s="20">
        <f t="shared" si="5"/>
        <v>0.96430381657458564</v>
      </c>
      <c r="J23" s="42"/>
      <c r="K23" s="41"/>
      <c r="L23" s="41"/>
      <c r="M23" s="41"/>
      <c r="N23" s="41"/>
      <c r="O23" s="43"/>
      <c r="P23" s="41"/>
      <c r="Q23" s="41"/>
      <c r="R23" s="41"/>
    </row>
    <row r="24" spans="1:18" s="18" customFormat="1" ht="38.25" customHeight="1" x14ac:dyDescent="0.25">
      <c r="A24" s="47"/>
      <c r="B24" s="42"/>
      <c r="C24" s="54" t="s">
        <v>66</v>
      </c>
      <c r="D24" s="5" t="s">
        <v>17</v>
      </c>
      <c r="E24" s="6">
        <v>65925</v>
      </c>
      <c r="F24" s="6">
        <v>65925</v>
      </c>
      <c r="G24" s="6">
        <v>65925</v>
      </c>
      <c r="H24" s="6">
        <v>65606.726999999999</v>
      </c>
      <c r="I24" s="24">
        <f t="shared" ref="I24:I25" si="9">H24/F24</f>
        <v>0.99517219567690551</v>
      </c>
      <c r="J24" s="42"/>
      <c r="K24" s="41"/>
      <c r="L24" s="41"/>
      <c r="M24" s="41"/>
      <c r="N24" s="41"/>
      <c r="O24" s="43"/>
      <c r="P24" s="41"/>
      <c r="Q24" s="41"/>
      <c r="R24" s="41"/>
    </row>
    <row r="25" spans="1:18" s="18" customFormat="1" ht="38.25" customHeight="1" x14ac:dyDescent="0.25">
      <c r="A25" s="47"/>
      <c r="B25" s="42"/>
      <c r="C25" s="55"/>
      <c r="D25" s="5" t="s">
        <v>16</v>
      </c>
      <c r="E25" s="6">
        <v>905000</v>
      </c>
      <c r="F25" s="6">
        <v>905000</v>
      </c>
      <c r="G25" s="6">
        <v>905000</v>
      </c>
      <c r="H25" s="6">
        <v>872694.95400000003</v>
      </c>
      <c r="I25" s="24">
        <f t="shared" si="9"/>
        <v>0.96430381657458564</v>
      </c>
      <c r="J25" s="42"/>
      <c r="K25" s="41"/>
      <c r="L25" s="41"/>
      <c r="M25" s="41"/>
      <c r="N25" s="41"/>
      <c r="O25" s="43"/>
      <c r="P25" s="41"/>
      <c r="Q25" s="41"/>
      <c r="R25" s="41"/>
    </row>
    <row r="26" spans="1:18" s="25" customFormat="1" ht="18" customHeight="1" x14ac:dyDescent="0.25">
      <c r="A26" s="47"/>
      <c r="B26" s="42"/>
      <c r="C26" s="56"/>
      <c r="D26" s="5" t="s">
        <v>63</v>
      </c>
      <c r="E26" s="6">
        <f>SUM(E24:E25)</f>
        <v>970925</v>
      </c>
      <c r="F26" s="6">
        <f t="shared" ref="F26:H26" si="10">SUM(F24:F25)</f>
        <v>970925</v>
      </c>
      <c r="G26" s="6">
        <f t="shared" si="10"/>
        <v>970925</v>
      </c>
      <c r="H26" s="6">
        <f t="shared" si="10"/>
        <v>938301.68099999998</v>
      </c>
      <c r="I26" s="24">
        <f t="shared" si="5"/>
        <v>0.96639975384298471</v>
      </c>
      <c r="J26" s="42"/>
      <c r="K26" s="41"/>
      <c r="L26" s="41"/>
      <c r="M26" s="41"/>
      <c r="N26" s="41"/>
      <c r="O26" s="43"/>
      <c r="P26" s="41"/>
      <c r="Q26" s="41"/>
      <c r="R26" s="41"/>
    </row>
    <row r="27" spans="1:18" s="18" customFormat="1" ht="31.5" x14ac:dyDescent="0.25">
      <c r="A27" s="45" t="s">
        <v>57</v>
      </c>
      <c r="B27" s="45"/>
      <c r="C27" s="57" t="s">
        <v>67</v>
      </c>
      <c r="D27" s="29" t="s">
        <v>20</v>
      </c>
      <c r="E27" s="30">
        <f>SUM(E9,E14,E23)</f>
        <v>2238251.7000000002</v>
      </c>
      <c r="F27" s="30">
        <f>SUM(F9,F14,F23)</f>
        <v>2367780.2000000002</v>
      </c>
      <c r="G27" s="30">
        <f>SUM(G9,G14,G23)</f>
        <v>2367780.2000000002</v>
      </c>
      <c r="H27" s="30">
        <f t="shared" ref="H27" si="11">SUM(H9,H14,H23)</f>
        <v>2277291.5159999998</v>
      </c>
      <c r="I27" s="31">
        <f>H27/F27</f>
        <v>0.96178332600297933</v>
      </c>
      <c r="J27" s="32"/>
      <c r="K27" s="33"/>
      <c r="L27" s="33"/>
      <c r="M27" s="33"/>
      <c r="N27" s="33"/>
      <c r="O27" s="33"/>
      <c r="P27" s="33"/>
      <c r="Q27" s="33"/>
      <c r="R27" s="34"/>
    </row>
    <row r="28" spans="1:18" s="18" customFormat="1" ht="31.5" x14ac:dyDescent="0.25">
      <c r="A28" s="45" t="s">
        <v>18</v>
      </c>
      <c r="B28" s="45"/>
      <c r="C28" s="58"/>
      <c r="D28" s="29" t="s">
        <v>17</v>
      </c>
      <c r="E28" s="30">
        <f>SUM(E8,E18,E19,E22)</f>
        <v>2254736.2799999998</v>
      </c>
      <c r="F28" s="30">
        <f t="shared" ref="F28:G28" si="12">SUM(F8,F18,F19,F22)</f>
        <v>1846300.9780000001</v>
      </c>
      <c r="G28" s="30">
        <f t="shared" si="12"/>
        <v>1846300.9780000001</v>
      </c>
      <c r="H28" s="30">
        <f t="shared" ref="H28" si="13">SUM(H8,H18,H19,H22)</f>
        <v>1574041.531</v>
      </c>
      <c r="I28" s="31">
        <f t="shared" si="5"/>
        <v>0.85253788507715333</v>
      </c>
      <c r="J28" s="35"/>
      <c r="K28" s="36"/>
      <c r="L28" s="36"/>
      <c r="M28" s="36"/>
      <c r="N28" s="36"/>
      <c r="O28" s="36"/>
      <c r="P28" s="36"/>
      <c r="Q28" s="36"/>
      <c r="R28" s="37"/>
    </row>
    <row r="29" spans="1:18" s="18" customFormat="1" x14ac:dyDescent="0.25">
      <c r="A29" s="45" t="s">
        <v>18</v>
      </c>
      <c r="B29" s="45"/>
      <c r="C29" s="59"/>
      <c r="D29" s="29" t="s">
        <v>63</v>
      </c>
      <c r="E29" s="30">
        <f>SUM(E27:E28)</f>
        <v>4492987.9800000004</v>
      </c>
      <c r="F29" s="30">
        <f t="shared" ref="F29:G29" si="14">SUM(F27:F28)</f>
        <v>4214081.1780000003</v>
      </c>
      <c r="G29" s="30">
        <f t="shared" si="14"/>
        <v>4214081.1780000003</v>
      </c>
      <c r="H29" s="30">
        <f t="shared" ref="H29" si="15">SUM(H27:H28)</f>
        <v>3851333.0469999998</v>
      </c>
      <c r="I29" s="31">
        <f t="shared" si="5"/>
        <v>0.91391999449517947</v>
      </c>
      <c r="J29" s="38"/>
      <c r="K29" s="39"/>
      <c r="L29" s="39"/>
      <c r="M29" s="39"/>
      <c r="N29" s="39"/>
      <c r="O29" s="39"/>
      <c r="P29" s="39"/>
      <c r="Q29" s="39"/>
      <c r="R29" s="40"/>
    </row>
    <row r="31" spans="1:18" ht="35.25" customHeight="1" x14ac:dyDescent="0.25">
      <c r="A31" s="60" t="s">
        <v>22</v>
      </c>
      <c r="B31" s="60"/>
      <c r="C31" s="60"/>
      <c r="D31" s="60"/>
      <c r="E31" s="60"/>
      <c r="F31" s="60"/>
      <c r="G31" s="60"/>
      <c r="H31" s="60"/>
      <c r="I31" s="60"/>
      <c r="J31" s="60"/>
    </row>
    <row r="32" spans="1:18" ht="32.25" customHeight="1" x14ac:dyDescent="0.25">
      <c r="A32" s="26" t="s">
        <v>23</v>
      </c>
      <c r="B32" s="11"/>
      <c r="C32" s="11"/>
      <c r="D32" s="11"/>
      <c r="E32" s="11"/>
      <c r="F32" s="11"/>
      <c r="G32" s="11"/>
      <c r="H32" s="11"/>
      <c r="I32" s="11"/>
      <c r="J32" s="11"/>
    </row>
    <row r="33" spans="1:10" x14ac:dyDescent="0.25">
      <c r="A33" s="11" t="s">
        <v>62</v>
      </c>
      <c r="E33" s="27"/>
    </row>
    <row r="34" spans="1:10" x14ac:dyDescent="0.25">
      <c r="B34" s="11"/>
      <c r="C34" s="11"/>
      <c r="D34" s="11"/>
      <c r="E34" s="11"/>
      <c r="F34" s="13"/>
      <c r="G34" s="13"/>
      <c r="H34" s="13"/>
      <c r="I34" s="13"/>
      <c r="J34" s="11"/>
    </row>
  </sheetData>
  <mergeCells count="62">
    <mergeCell ref="A1:O2"/>
    <mergeCell ref="P1:Q2"/>
    <mergeCell ref="F3:F5"/>
    <mergeCell ref="H3:H5"/>
    <mergeCell ref="I3:I5"/>
    <mergeCell ref="E3:E5"/>
    <mergeCell ref="K4:L4"/>
    <mergeCell ref="M4:N4"/>
    <mergeCell ref="O4:O5"/>
    <mergeCell ref="J3:J5"/>
    <mergeCell ref="Q3:Q5"/>
    <mergeCell ref="P4:P5"/>
    <mergeCell ref="D3:D5"/>
    <mergeCell ref="B3:B5"/>
    <mergeCell ref="K3:P3"/>
    <mergeCell ref="C3:C5"/>
    <mergeCell ref="C27:C29"/>
    <mergeCell ref="R3:R5"/>
    <mergeCell ref="J12:J13"/>
    <mergeCell ref="O8:O9"/>
    <mergeCell ref="A31:J31"/>
    <mergeCell ref="P8:P9"/>
    <mergeCell ref="G3:G5"/>
    <mergeCell ref="R12:R13"/>
    <mergeCell ref="K12:K13"/>
    <mergeCell ref="L12:L13"/>
    <mergeCell ref="M12:M13"/>
    <mergeCell ref="N12:N13"/>
    <mergeCell ref="O12:O13"/>
    <mergeCell ref="P12:P13"/>
    <mergeCell ref="P18:P26"/>
    <mergeCell ref="A3:A5"/>
    <mergeCell ref="C22:C23"/>
    <mergeCell ref="C8:C9"/>
    <mergeCell ref="A27:B29"/>
    <mergeCell ref="B8:B9"/>
    <mergeCell ref="A8:A9"/>
    <mergeCell ref="A18:A21"/>
    <mergeCell ref="B18:B21"/>
    <mergeCell ref="B22:B26"/>
    <mergeCell ref="A22:A26"/>
    <mergeCell ref="A15:A17"/>
    <mergeCell ref="B15:B17"/>
    <mergeCell ref="C15:C17"/>
    <mergeCell ref="C24:C26"/>
    <mergeCell ref="C20:C21"/>
    <mergeCell ref="J27:R29"/>
    <mergeCell ref="Q18:Q26"/>
    <mergeCell ref="R18:R26"/>
    <mergeCell ref="Q8:Q9"/>
    <mergeCell ref="R8:R9"/>
    <mergeCell ref="J8:J9"/>
    <mergeCell ref="K8:K9"/>
    <mergeCell ref="L8:L9"/>
    <mergeCell ref="M8:M9"/>
    <mergeCell ref="N8:N9"/>
    <mergeCell ref="J18:J26"/>
    <mergeCell ref="K18:K26"/>
    <mergeCell ref="L18:L26"/>
    <mergeCell ref="M18:M26"/>
    <mergeCell ref="N18:N26"/>
    <mergeCell ref="O18:O26"/>
  </mergeCells>
  <phoneticPr fontId="0" type="noConversion"/>
  <printOptions horizontalCentered="1"/>
  <pageMargins left="0.39370078740157483" right="0.39370078740157483" top="0.39370078740157483" bottom="0.19685039370078741" header="0.31496062992125984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2020-02-28T09:57:05Z</dcterms:modified>
</cp:coreProperties>
</file>